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TIL\Dropbox\Excel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 s="1"/>
  <c r="G29" i="1" s="1"/>
  <c r="F26" i="1"/>
  <c r="F28" i="1" s="1"/>
  <c r="E26" i="1"/>
  <c r="E28" i="1" s="1"/>
  <c r="E31" i="1" s="1"/>
  <c r="D26" i="1"/>
  <c r="D28" i="1" s="1"/>
  <c r="C26" i="1"/>
  <c r="C28" i="1" s="1"/>
  <c r="B26" i="1"/>
  <c r="B27" i="1" s="1"/>
  <c r="B29" i="1" s="1"/>
  <c r="E15" i="1"/>
  <c r="D15" i="1"/>
  <c r="C15" i="1"/>
  <c r="B15" i="1"/>
  <c r="E14" i="1"/>
  <c r="E16" i="1" s="1"/>
  <c r="E18" i="1" s="1"/>
  <c r="F14" i="1"/>
  <c r="F17" i="1" s="1"/>
  <c r="G14" i="1"/>
  <c r="G16" i="1" s="1"/>
  <c r="F15" i="1"/>
  <c r="G15" i="1"/>
  <c r="E7" i="1"/>
  <c r="E8" i="1" s="1"/>
  <c r="E9" i="1" s="1"/>
  <c r="F7" i="1"/>
  <c r="F8" i="1" s="1"/>
  <c r="F9" i="1" s="1"/>
  <c r="G7" i="1"/>
  <c r="G8" i="1" s="1"/>
  <c r="G9" i="1" s="1"/>
  <c r="D7" i="1"/>
  <c r="D8" i="1" s="1"/>
  <c r="D9" i="1" s="1"/>
  <c r="D14" i="1"/>
  <c r="D17" i="1" s="1"/>
  <c r="C7" i="1"/>
  <c r="C8" i="1" s="1"/>
  <c r="C9" i="1" s="1"/>
  <c r="C14" i="1"/>
  <c r="C16" i="1" s="1"/>
  <c r="B7" i="1"/>
  <c r="B14" i="1"/>
  <c r="B16" i="1" s="1"/>
  <c r="C27" i="1" l="1"/>
  <c r="C29" i="1" s="1"/>
  <c r="E27" i="1"/>
  <c r="E29" i="1" s="1"/>
  <c r="D27" i="1"/>
  <c r="D29" i="1" s="1"/>
  <c r="F27" i="1"/>
  <c r="F29" i="1" s="1"/>
  <c r="F30" i="1"/>
  <c r="F31" i="1"/>
  <c r="B28" i="1"/>
  <c r="B30" i="1" s="1"/>
  <c r="C31" i="1"/>
  <c r="C30" i="1"/>
  <c r="D31" i="1"/>
  <c r="D30" i="1"/>
  <c r="G28" i="1"/>
  <c r="E30" i="1"/>
  <c r="E17" i="1"/>
  <c r="F16" i="1"/>
  <c r="F21" i="1" s="1"/>
  <c r="E21" i="1"/>
  <c r="G17" i="1"/>
  <c r="G21" i="1"/>
  <c r="G18" i="1"/>
  <c r="G22" i="1" s="1"/>
  <c r="E22" i="1"/>
  <c r="C21" i="1"/>
  <c r="C17" i="1"/>
  <c r="D16" i="1"/>
  <c r="C18" i="1"/>
  <c r="C22" i="1" s="1"/>
  <c r="B21" i="1"/>
  <c r="B18" i="1"/>
  <c r="B22" i="1" s="1"/>
  <c r="B8" i="1"/>
  <c r="B9" i="1" s="1"/>
  <c r="B17" i="1"/>
  <c r="B31" i="1" l="1"/>
  <c r="G30" i="1"/>
  <c r="G31" i="1"/>
  <c r="F18" i="1"/>
  <c r="F22" i="1" s="1"/>
  <c r="D21" i="1"/>
  <c r="D18" i="1"/>
  <c r="D22" i="1" s="1"/>
</calcChain>
</file>

<file path=xl/sharedStrings.xml><?xml version="1.0" encoding="utf-8"?>
<sst xmlns="http://schemas.openxmlformats.org/spreadsheetml/2006/main" count="29" uniqueCount="29">
  <si>
    <t>R1, Ом</t>
  </si>
  <si>
    <t>R2, Ом</t>
  </si>
  <si>
    <t>В разах</t>
  </si>
  <si>
    <t>Ослабление, дб - Loss</t>
  </si>
  <si>
    <t>Входное/выходное сопротивление, Ом</t>
  </si>
  <si>
    <t>А =</t>
  </si>
  <si>
    <t xml:space="preserve">R1, Ом = </t>
  </si>
  <si>
    <t xml:space="preserve">R2, Ом = </t>
  </si>
  <si>
    <t>Rout, Ом</t>
  </si>
  <si>
    <t>Ослабление, напряжения</t>
  </si>
  <si>
    <t>Ослабление мощности, раз</t>
  </si>
  <si>
    <t>Погрешность ослабления напряжения, %</t>
  </si>
  <si>
    <t>Погрешность  ослабления мощности, %</t>
  </si>
  <si>
    <t>Rвх/вых собственное, Ом</t>
  </si>
  <si>
    <t>Напряжение на нагрузке 50 Ом. Вольт</t>
  </si>
  <si>
    <t>Ток через R1, Ампер</t>
  </si>
  <si>
    <t>Ток через R2+R1, Ампер</t>
  </si>
  <si>
    <t>Подводимая к аттенюатору мощность, Ватт</t>
  </si>
  <si>
    <t>Мощность выделяемая на R2, Ватт</t>
  </si>
  <si>
    <t>Мощность выделяемая на R1out, Ватт</t>
  </si>
  <si>
    <t>Мощность выделяемая на R1in, Ватт</t>
  </si>
  <si>
    <t>Рассчет сопротивлений аттенюатора</t>
  </si>
  <si>
    <t>Рассчитываем параметры аттенюатора на стандартных сопротивлениях</t>
  </si>
  <si>
    <t>Оцениваем, насколько получается отклонение от рассчетных значений</t>
  </si>
  <si>
    <t>Рассчет рассеиваемой мощности на резисторах аттенюатора</t>
  </si>
  <si>
    <t>данные вводятся пользователем</t>
  </si>
  <si>
    <t>рассчитанные по формуле результаты</t>
  </si>
  <si>
    <t>Черный цвет  -</t>
  </si>
  <si>
    <t>Синий цвет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</si>
</sst>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2" fontId="6" fillId="0" borderId="0" xfId="0" applyNumberFormat="1" applyFont="1"/>
    <xf numFmtId="165" fontId="6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applyFont="1"/>
    <xf numFmtId="0" fontId="2" fillId="2" borderId="0" xfId="0" applyFont="1" applyFill="1" applyAlignment="1">
      <alignment horizontal="left" vertical="center"/>
    </xf>
    <xf numFmtId="16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165" fontId="3" fillId="2" borderId="0" xfId="0" applyNumberFormat="1" applyFont="1" applyFill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0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148167</xdr:colOff>
      <xdr:row>4</xdr:row>
      <xdr:rowOff>33866</xdr:rowOff>
    </xdr:from>
    <xdr:to>
      <xdr:col>15</xdr:col>
      <xdr:colOff>81157</xdr:colOff>
      <xdr:row>11</xdr:row>
      <xdr:rowOff>57150</xdr:rowOff>
    </xdr:to>
    <xdr:pic>
      <xdr:nvPicPr>
        <xdr:cNvPr id="2" name="Рисунок 1" descr="Аттенюаторы (делители мощности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8792" y="462491"/>
          <a:ext cx="4809790" cy="1766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zoomScaleNormal="100" workbookViewId="0">
      <selection activeCell="G2" sqref="G2"/>
    </sheetView>
  </sheetViews>
  <sheetFormatPr defaultRowHeight="15" x14ac:dyDescent="0.25"/>
  <cols>
    <col min="1" max="1" width="55" customWidth="1"/>
    <col min="2" max="7" width="12.85546875" customWidth="1"/>
  </cols>
  <sheetData>
    <row r="1" spans="1:7" ht="18.75" x14ac:dyDescent="0.3">
      <c r="A1" s="28" t="s">
        <v>27</v>
      </c>
      <c r="B1" s="29" t="s">
        <v>25</v>
      </c>
      <c r="C1" s="27"/>
    </row>
    <row r="2" spans="1:7" ht="18.75" x14ac:dyDescent="0.3">
      <c r="A2" s="30" t="s">
        <v>28</v>
      </c>
      <c r="B2" s="31" t="s">
        <v>26</v>
      </c>
    </row>
    <row r="4" spans="1:7" ht="18.75" x14ac:dyDescent="0.25">
      <c r="A4" s="7" t="s">
        <v>21</v>
      </c>
      <c r="B4" s="8"/>
      <c r="C4" s="8"/>
      <c r="D4" s="8"/>
      <c r="E4" s="8"/>
      <c r="F4" s="8"/>
      <c r="G4" s="8"/>
    </row>
    <row r="5" spans="1:7" ht="18.75" x14ac:dyDescent="0.25">
      <c r="A5" s="25" t="s">
        <v>4</v>
      </c>
      <c r="B5" s="14">
        <v>50</v>
      </c>
      <c r="C5" s="14">
        <v>50</v>
      </c>
      <c r="D5" s="14">
        <v>50</v>
      </c>
      <c r="E5" s="14">
        <v>50</v>
      </c>
      <c r="F5" s="14">
        <v>50</v>
      </c>
      <c r="G5" s="14">
        <v>50</v>
      </c>
    </row>
    <row r="6" spans="1:7" ht="28.5" x14ac:dyDescent="0.25">
      <c r="A6" s="24" t="s">
        <v>3</v>
      </c>
      <c r="B6" s="23">
        <v>1</v>
      </c>
      <c r="C6" s="23">
        <v>3</v>
      </c>
      <c r="D6" s="23">
        <v>6</v>
      </c>
      <c r="E6" s="23">
        <v>10</v>
      </c>
      <c r="F6" s="23">
        <v>20</v>
      </c>
      <c r="G6" s="23">
        <v>40</v>
      </c>
    </row>
    <row r="7" spans="1:7" ht="18.75" x14ac:dyDescent="0.25">
      <c r="A7" s="17" t="s">
        <v>5</v>
      </c>
      <c r="B7" s="15">
        <f t="shared" ref="B7:D7" si="0">POWER(10,-B6/20)</f>
        <v>0.89125093813374545</v>
      </c>
      <c r="C7" s="15">
        <f t="shared" si="0"/>
        <v>0.70794578438413791</v>
      </c>
      <c r="D7" s="15">
        <f t="shared" si="0"/>
        <v>0.50118723362727224</v>
      </c>
      <c r="E7" s="15">
        <f>POWER(10,-E6/20)</f>
        <v>0.31622776601683794</v>
      </c>
      <c r="F7" s="15">
        <f t="shared" ref="F7:G7" si="1">POWER(10,-F6/20)</f>
        <v>0.1</v>
      </c>
      <c r="G7" s="15">
        <f t="shared" si="1"/>
        <v>0.01</v>
      </c>
    </row>
    <row r="8" spans="1:7" ht="18.75" x14ac:dyDescent="0.25">
      <c r="A8" s="17" t="s">
        <v>6</v>
      </c>
      <c r="B8" s="16">
        <f t="shared" ref="B8:D8" si="2">B5*(1+B7)/(1-B7)</f>
        <v>869.54816238309616</v>
      </c>
      <c r="C8" s="16">
        <f t="shared" si="2"/>
        <v>292.40217964026812</v>
      </c>
      <c r="D8" s="16">
        <f t="shared" si="2"/>
        <v>150.47602375372449</v>
      </c>
      <c r="E8" s="16">
        <f>E5*(1+E7)/(1-E7)</f>
        <v>96.247529557426446</v>
      </c>
      <c r="F8" s="16">
        <f t="shared" ref="F8:G8" si="3">F5*(1+F7)/(1-F7)</f>
        <v>61.111111111111114</v>
      </c>
      <c r="G8" s="16">
        <f t="shared" si="3"/>
        <v>51.01010101010101</v>
      </c>
    </row>
    <row r="9" spans="1:7" ht="18.75" x14ac:dyDescent="0.25">
      <c r="A9" s="17" t="s">
        <v>7</v>
      </c>
      <c r="B9" s="16">
        <f t="shared" ref="B9:D9" si="4">(2*B8)/(POWER(B8/B5,2)-1)</f>
        <v>5.7691879042054524</v>
      </c>
      <c r="C9" s="16">
        <f t="shared" si="4"/>
        <v>17.614794005965404</v>
      </c>
      <c r="D9" s="16">
        <f t="shared" si="4"/>
        <v>37.351877033540191</v>
      </c>
      <c r="E9" s="16">
        <f>(2*E8)/(POWER(E8/E5,2)-1)</f>
        <v>71.15124735378852</v>
      </c>
      <c r="F9" s="16">
        <f t="shared" ref="F9:G9" si="5">(2*F8)/(POWER(F8/F5,2)-1)</f>
        <v>247.49999999999991</v>
      </c>
      <c r="G9" s="16">
        <f t="shared" si="5"/>
        <v>2499.7500000000177</v>
      </c>
    </row>
    <row r="10" spans="1:7" x14ac:dyDescent="0.25">
      <c r="A10" s="11"/>
      <c r="B10" s="11"/>
      <c r="C10" s="11"/>
      <c r="D10" s="11"/>
      <c r="E10" s="11"/>
      <c r="F10" s="11"/>
      <c r="G10" s="11"/>
    </row>
    <row r="11" spans="1:7" ht="18.75" x14ac:dyDescent="0.25">
      <c r="A11" s="7" t="s">
        <v>22</v>
      </c>
      <c r="B11" s="12"/>
      <c r="C11" s="12"/>
      <c r="D11" s="12"/>
      <c r="E11" s="12"/>
      <c r="F11" s="12"/>
      <c r="G11" s="12"/>
    </row>
    <row r="12" spans="1:7" ht="18.75" x14ac:dyDescent="0.25">
      <c r="A12" s="25" t="s">
        <v>0</v>
      </c>
      <c r="B12" s="18">
        <v>910</v>
      </c>
      <c r="C12" s="18">
        <v>300</v>
      </c>
      <c r="D12" s="18">
        <v>150</v>
      </c>
      <c r="E12" s="18">
        <v>91</v>
      </c>
      <c r="F12" s="18">
        <v>62</v>
      </c>
      <c r="G12" s="18">
        <v>51</v>
      </c>
    </row>
    <row r="13" spans="1:7" ht="18.75" x14ac:dyDescent="0.25">
      <c r="A13" s="25" t="s">
        <v>1</v>
      </c>
      <c r="B13" s="18">
        <v>5.6</v>
      </c>
      <c r="C13" s="18">
        <v>18</v>
      </c>
      <c r="D13" s="18">
        <v>36</v>
      </c>
      <c r="E13" s="18">
        <v>68</v>
      </c>
      <c r="F13" s="18">
        <v>240</v>
      </c>
      <c r="G13" s="18">
        <v>2400</v>
      </c>
    </row>
    <row r="14" spans="1:7" ht="18.75" x14ac:dyDescent="0.25">
      <c r="A14" s="17" t="s">
        <v>8</v>
      </c>
      <c r="B14" s="19">
        <f t="shared" ref="B14:G14" si="6">(B12*B5)/(B12+B5)</f>
        <v>47.395833333333336</v>
      </c>
      <c r="C14" s="19">
        <f t="shared" si="6"/>
        <v>42.857142857142854</v>
      </c>
      <c r="D14" s="19">
        <f t="shared" si="6"/>
        <v>37.5</v>
      </c>
      <c r="E14" s="19">
        <f t="shared" si="6"/>
        <v>32.269503546099294</v>
      </c>
      <c r="F14" s="19">
        <f t="shared" si="6"/>
        <v>27.678571428571427</v>
      </c>
      <c r="G14" s="19">
        <f t="shared" si="6"/>
        <v>25.247524752475247</v>
      </c>
    </row>
    <row r="15" spans="1:7" ht="18.75" x14ac:dyDescent="0.25">
      <c r="A15" s="17" t="s">
        <v>13</v>
      </c>
      <c r="B15" s="19">
        <f t="shared" ref="B15:G15" si="7">(B12*(B12+B13))/(B12+B12+B13)</f>
        <v>456.39570552147239</v>
      </c>
      <c r="C15" s="19">
        <f t="shared" si="7"/>
        <v>154.36893203883494</v>
      </c>
      <c r="D15" s="19">
        <f t="shared" si="7"/>
        <v>83.035714285714292</v>
      </c>
      <c r="E15" s="19">
        <f t="shared" si="7"/>
        <v>57.875999999999998</v>
      </c>
      <c r="F15" s="19">
        <f t="shared" si="7"/>
        <v>51.439560439560438</v>
      </c>
      <c r="G15" s="19">
        <f t="shared" si="7"/>
        <v>49.960431654676256</v>
      </c>
    </row>
    <row r="16" spans="1:7" ht="18.75" x14ac:dyDescent="0.25">
      <c r="A16" s="17" t="s">
        <v>9</v>
      </c>
      <c r="B16" s="15">
        <f t="shared" ref="B16:G16" si="8">B14/(B14+B13)</f>
        <v>0.89433131535498067</v>
      </c>
      <c r="C16" s="15">
        <f t="shared" si="8"/>
        <v>0.70422535211267601</v>
      </c>
      <c r="D16" s="15">
        <f t="shared" si="8"/>
        <v>0.51020408163265307</v>
      </c>
      <c r="E16" s="15">
        <f t="shared" si="8"/>
        <v>0.32182769840147124</v>
      </c>
      <c r="F16" s="15">
        <f t="shared" si="8"/>
        <v>0.10340226817878584</v>
      </c>
      <c r="G16" s="15">
        <f t="shared" si="8"/>
        <v>1.0410287813839559E-2</v>
      </c>
    </row>
    <row r="17" spans="1:7" ht="18.75" x14ac:dyDescent="0.25">
      <c r="A17" s="17" t="s">
        <v>2</v>
      </c>
      <c r="B17" s="16">
        <f t="shared" ref="B17:G17" si="9">(B14+B13)/B14</f>
        <v>1.1181538461538463</v>
      </c>
      <c r="C17" s="16">
        <f t="shared" si="9"/>
        <v>1.42</v>
      </c>
      <c r="D17" s="16">
        <f t="shared" si="9"/>
        <v>1.96</v>
      </c>
      <c r="E17" s="16">
        <f t="shared" si="9"/>
        <v>3.1072527472527467</v>
      </c>
      <c r="F17" s="16">
        <f t="shared" si="9"/>
        <v>9.6709677419354847</v>
      </c>
      <c r="G17" s="16">
        <f t="shared" si="9"/>
        <v>96.058823529411768</v>
      </c>
    </row>
    <row r="18" spans="1:7" ht="18.75" x14ac:dyDescent="0.25">
      <c r="A18" s="17" t="s">
        <v>10</v>
      </c>
      <c r="B18" s="16">
        <f t="shared" ref="B18:D18" si="10">1/(B16*B16)</f>
        <v>1.2502680236686392</v>
      </c>
      <c r="C18" s="16">
        <f t="shared" si="10"/>
        <v>2.0164000000000004</v>
      </c>
      <c r="D18" s="16">
        <f t="shared" si="10"/>
        <v>3.8415999999999997</v>
      </c>
      <c r="E18" s="16">
        <f>1/(E16*E16)</f>
        <v>9.6550196353097437</v>
      </c>
      <c r="F18" s="16">
        <f t="shared" ref="F18:G18" si="11">1/(F16*F16)</f>
        <v>93.52761706555674</v>
      </c>
      <c r="G18" s="16">
        <f t="shared" si="11"/>
        <v>9227.2975778546715</v>
      </c>
    </row>
    <row r="19" spans="1:7" ht="18.75" x14ac:dyDescent="0.25">
      <c r="A19" s="9"/>
      <c r="B19" s="10"/>
      <c r="C19" s="10"/>
      <c r="D19" s="10"/>
      <c r="E19" s="10"/>
      <c r="F19" s="10"/>
      <c r="G19" s="10"/>
    </row>
    <row r="20" spans="1:7" ht="18.75" x14ac:dyDescent="0.25">
      <c r="A20" s="7" t="s">
        <v>23</v>
      </c>
      <c r="B20" s="8"/>
      <c r="C20" s="8"/>
      <c r="D20" s="8"/>
      <c r="E20" s="8"/>
      <c r="F20" s="8"/>
      <c r="G20" s="8"/>
    </row>
    <row r="21" spans="1:7" ht="18.75" x14ac:dyDescent="0.25">
      <c r="A21" s="17" t="s">
        <v>11</v>
      </c>
      <c r="B21" s="19">
        <f t="shared" ref="B21:G21" si="12">(B16-B7)/B7*100</f>
        <v>0.3456240088437319</v>
      </c>
      <c r="C21" s="19">
        <f t="shared" si="12"/>
        <v>-0.52552502656660549</v>
      </c>
      <c r="D21" s="19">
        <f t="shared" si="12"/>
        <v>1.7990977024938677</v>
      </c>
      <c r="E21" s="19">
        <f t="shared" si="12"/>
        <v>1.7708541078379321</v>
      </c>
      <c r="F21" s="19">
        <f t="shared" si="12"/>
        <v>3.4022681787858335</v>
      </c>
      <c r="G21" s="19">
        <f t="shared" si="12"/>
        <v>4.102878138395587</v>
      </c>
    </row>
    <row r="22" spans="1:7" ht="18.75" x14ac:dyDescent="0.25">
      <c r="A22" s="17" t="s">
        <v>12</v>
      </c>
      <c r="B22" s="19">
        <f t="shared" ref="B22:G22" si="13">(1/(B7*B7)-B18)/(1/(B7*B7))*100</f>
        <v>0.68768078270738486</v>
      </c>
      <c r="C22" s="19">
        <f t="shared" si="13"/>
        <v>-1.0593937886031974</v>
      </c>
      <c r="D22" s="19">
        <f t="shared" si="13"/>
        <v>3.5033708471279934</v>
      </c>
      <c r="E22" s="19">
        <f t="shared" si="13"/>
        <v>3.4498036469025628</v>
      </c>
      <c r="F22" s="19">
        <f t="shared" si="13"/>
        <v>6.4723829344432469</v>
      </c>
      <c r="G22" s="19">
        <f t="shared" si="13"/>
        <v>7.7270242214532843</v>
      </c>
    </row>
    <row r="23" spans="1:7" ht="18.75" x14ac:dyDescent="0.25">
      <c r="A23" s="9"/>
      <c r="B23" s="10"/>
      <c r="C23" s="10"/>
      <c r="D23" s="10"/>
      <c r="E23" s="10"/>
      <c r="F23" s="10"/>
      <c r="G23" s="10"/>
    </row>
    <row r="24" spans="1:7" ht="18.75" x14ac:dyDescent="0.25">
      <c r="A24" s="7" t="s">
        <v>24</v>
      </c>
      <c r="B24" s="13"/>
      <c r="C24" s="13"/>
      <c r="D24" s="13"/>
      <c r="E24" s="13"/>
      <c r="F24" s="13"/>
      <c r="G24" s="13"/>
    </row>
    <row r="25" spans="1:7" ht="18.75" x14ac:dyDescent="0.25">
      <c r="A25" s="26" t="s">
        <v>17</v>
      </c>
      <c r="B25" s="20">
        <v>10</v>
      </c>
      <c r="C25" s="20">
        <v>10</v>
      </c>
      <c r="D25" s="20">
        <v>10</v>
      </c>
      <c r="E25" s="20">
        <v>10</v>
      </c>
      <c r="F25" s="20">
        <v>10</v>
      </c>
      <c r="G25" s="20">
        <v>10</v>
      </c>
    </row>
    <row r="26" spans="1:7" ht="18.75" x14ac:dyDescent="0.25">
      <c r="A26" s="17" t="s">
        <v>14</v>
      </c>
      <c r="B26" s="16">
        <f>SQRT(B25*50)</f>
        <v>22.360679774997898</v>
      </c>
      <c r="C26" s="16">
        <f t="shared" ref="C26:G26" si="14">SQRT(C25*50)</f>
        <v>22.360679774997898</v>
      </c>
      <c r="D26" s="16">
        <f t="shared" si="14"/>
        <v>22.360679774997898</v>
      </c>
      <c r="E26" s="16">
        <f t="shared" si="14"/>
        <v>22.360679774997898</v>
      </c>
      <c r="F26" s="16">
        <f t="shared" si="14"/>
        <v>22.360679774997898</v>
      </c>
      <c r="G26" s="16">
        <f t="shared" si="14"/>
        <v>22.360679774997898</v>
      </c>
    </row>
    <row r="27" spans="1:7" ht="18.75" x14ac:dyDescent="0.25">
      <c r="A27" s="17" t="s">
        <v>15</v>
      </c>
      <c r="B27" s="15">
        <f t="shared" ref="B27:G27" si="15">B26/B12</f>
        <v>2.4572175576920766E-2</v>
      </c>
      <c r="C27" s="15">
        <f t="shared" si="15"/>
        <v>7.4535599249992993E-2</v>
      </c>
      <c r="D27" s="15">
        <f t="shared" si="15"/>
        <v>0.14907119849998599</v>
      </c>
      <c r="E27" s="15">
        <f t="shared" si="15"/>
        <v>0.24572175576920768</v>
      </c>
      <c r="F27" s="15">
        <f t="shared" si="15"/>
        <v>0.36065612540319192</v>
      </c>
      <c r="G27" s="15">
        <f t="shared" si="15"/>
        <v>0.43844470147054704</v>
      </c>
    </row>
    <row r="28" spans="1:7" ht="18.75" x14ac:dyDescent="0.25">
      <c r="A28" s="17" t="s">
        <v>16</v>
      </c>
      <c r="B28" s="15">
        <f t="shared" ref="B28:G28" si="16">B26/(B13+B12)</f>
        <v>2.4421887041282106E-2</v>
      </c>
      <c r="C28" s="15">
        <f t="shared" si="16"/>
        <v>7.031660306603113E-2</v>
      </c>
      <c r="D28" s="15">
        <f t="shared" si="16"/>
        <v>0.12021870846773064</v>
      </c>
      <c r="E28" s="15">
        <f t="shared" si="16"/>
        <v>0.14063320613206226</v>
      </c>
      <c r="F28" s="15">
        <f t="shared" si="16"/>
        <v>7.4041986009926813E-2</v>
      </c>
      <c r="G28" s="15">
        <f t="shared" si="16"/>
        <v>9.1230843635242351E-3</v>
      </c>
    </row>
    <row r="29" spans="1:7" ht="18.75" x14ac:dyDescent="0.25">
      <c r="A29" s="17" t="s">
        <v>20</v>
      </c>
      <c r="B29" s="21">
        <f t="shared" ref="B29:G30" si="17">B12*B27*B27</f>
        <v>0.5494505494505495</v>
      </c>
      <c r="C29" s="21">
        <f t="shared" si="17"/>
        <v>1.6666666666666667</v>
      </c>
      <c r="D29" s="22">
        <f t="shared" si="17"/>
        <v>3.3333333333333335</v>
      </c>
      <c r="E29" s="22">
        <f t="shared" si="17"/>
        <v>5.4945054945054954</v>
      </c>
      <c r="F29" s="22">
        <f t="shared" si="17"/>
        <v>8.0645161290322598</v>
      </c>
      <c r="G29" s="22">
        <f t="shared" si="17"/>
        <v>9.8039215686274517</v>
      </c>
    </row>
    <row r="30" spans="1:7" ht="18.75" x14ac:dyDescent="0.25">
      <c r="A30" s="17" t="s">
        <v>18</v>
      </c>
      <c r="B30" s="21">
        <f t="shared" si="17"/>
        <v>3.3399999732799997E-3</v>
      </c>
      <c r="C30" s="21">
        <f t="shared" si="17"/>
        <v>8.8999644001424016E-2</v>
      </c>
      <c r="D30" s="21">
        <f t="shared" si="17"/>
        <v>0.52029136316337155</v>
      </c>
      <c r="E30" s="21">
        <f t="shared" si="17"/>
        <v>1.3448835093548519</v>
      </c>
      <c r="F30" s="21">
        <f t="shared" si="17"/>
        <v>1.3157317661506074</v>
      </c>
      <c r="G30" s="21">
        <f t="shared" si="17"/>
        <v>0.19975360392955296</v>
      </c>
    </row>
    <row r="31" spans="1:7" ht="18.75" x14ac:dyDescent="0.25">
      <c r="A31" s="17" t="s">
        <v>19</v>
      </c>
      <c r="B31" s="21">
        <f t="shared" ref="B31:G31" si="18">B28*B28*B12</f>
        <v>0.54274999565799997</v>
      </c>
      <c r="C31" s="21">
        <f t="shared" si="18"/>
        <v>1.4833274000237335</v>
      </c>
      <c r="D31" s="21">
        <f t="shared" si="18"/>
        <v>2.1678806798473813</v>
      </c>
      <c r="E31" s="21">
        <f t="shared" si="18"/>
        <v>1.7997705786954634</v>
      </c>
      <c r="F31" s="21">
        <f t="shared" si="18"/>
        <v>0.33989737292224026</v>
      </c>
      <c r="G31" s="21">
        <f t="shared" si="18"/>
        <v>4.2447640835030004E-3</v>
      </c>
    </row>
    <row r="32" spans="1:7" ht="18.75" x14ac:dyDescent="0.3">
      <c r="A32" s="2"/>
      <c r="B32" s="4"/>
      <c r="C32" s="4"/>
      <c r="D32" s="4"/>
      <c r="E32" s="4"/>
      <c r="F32" s="4"/>
      <c r="G32" s="4"/>
    </row>
    <row r="33" spans="1:7" ht="18.75" x14ac:dyDescent="0.3">
      <c r="A33" s="2"/>
      <c r="B33" s="3"/>
      <c r="C33" s="3"/>
      <c r="D33" s="3"/>
      <c r="E33" s="3"/>
      <c r="F33" s="3"/>
      <c r="G33" s="3"/>
    </row>
    <row r="34" spans="1:7" ht="18.75" x14ac:dyDescent="0.3">
      <c r="A34" s="2"/>
      <c r="B34" s="3"/>
      <c r="C34" s="3"/>
      <c r="D34" s="3"/>
      <c r="E34" s="3"/>
      <c r="F34" s="3"/>
      <c r="G34" s="3"/>
    </row>
    <row r="35" spans="1:7" ht="18.75" x14ac:dyDescent="0.3">
      <c r="A35" s="2"/>
      <c r="B35" s="4"/>
      <c r="C35" s="4"/>
      <c r="D35" s="4"/>
      <c r="E35" s="4"/>
      <c r="F35" s="4"/>
      <c r="G35" s="4"/>
    </row>
    <row r="36" spans="1:7" ht="18.75" x14ac:dyDescent="0.3">
      <c r="A36" s="2"/>
      <c r="B36" s="3"/>
      <c r="C36" s="3"/>
      <c r="D36" s="3"/>
      <c r="E36" s="3"/>
      <c r="F36" s="3"/>
      <c r="G36" s="3"/>
    </row>
    <row r="37" spans="1:7" ht="18.75" x14ac:dyDescent="0.3">
      <c r="A37" s="2"/>
      <c r="B37" s="3"/>
      <c r="C37" s="3"/>
      <c r="D37" s="3"/>
      <c r="E37" s="3"/>
      <c r="F37" s="3"/>
      <c r="G37" s="3"/>
    </row>
    <row r="38" spans="1:7" x14ac:dyDescent="0.25">
      <c r="A38" s="5"/>
      <c r="B38" s="6"/>
      <c r="C38" s="6"/>
      <c r="D38" s="6"/>
      <c r="E38" s="6"/>
      <c r="F38" s="6"/>
      <c r="G38" s="6"/>
    </row>
    <row r="39" spans="1:7" x14ac:dyDescent="0.25">
      <c r="A39" s="5"/>
      <c r="B39" s="6"/>
      <c r="C39" s="6"/>
      <c r="D39" s="6"/>
      <c r="E39" s="6"/>
      <c r="F39" s="6"/>
      <c r="G39" s="6"/>
    </row>
    <row r="40" spans="1:7" x14ac:dyDescent="0.25">
      <c r="A40" s="5"/>
      <c r="B40" s="6"/>
      <c r="C40" s="6"/>
      <c r="D40" s="6"/>
      <c r="E40" s="6"/>
      <c r="F40" s="6"/>
      <c r="G40" s="6"/>
    </row>
    <row r="41" spans="1:7" x14ac:dyDescent="0.25">
      <c r="A41" s="5"/>
      <c r="B41" s="6"/>
      <c r="C41" s="6"/>
      <c r="D41" s="6"/>
      <c r="E41" s="6"/>
      <c r="F41" s="6"/>
      <c r="G41" s="6"/>
    </row>
    <row r="42" spans="1:7" x14ac:dyDescent="0.25">
      <c r="A42" s="5"/>
      <c r="B42" s="6"/>
      <c r="C42" s="6"/>
      <c r="D42" s="6"/>
      <c r="E42" s="6"/>
      <c r="F42" s="6"/>
      <c r="G42" s="6"/>
    </row>
    <row r="43" spans="1:7" x14ac:dyDescent="0.25">
      <c r="A43" s="5"/>
      <c r="B43" s="6"/>
      <c r="C43" s="6"/>
      <c r="D43" s="6"/>
      <c r="E43" s="6"/>
      <c r="F43" s="6"/>
      <c r="G43" s="6"/>
    </row>
    <row r="44" spans="1:7" x14ac:dyDescent="0.25">
      <c r="A44" s="5"/>
      <c r="B44" s="6"/>
      <c r="C44" s="6"/>
      <c r="D44" s="6"/>
      <c r="E44" s="6"/>
      <c r="F44" s="6"/>
      <c r="G44" s="6"/>
    </row>
    <row r="45" spans="1:7" x14ac:dyDescent="0.25">
      <c r="A45" s="5"/>
      <c r="B45" s="6"/>
      <c r="C45" s="6"/>
      <c r="D45" s="6"/>
      <c r="E45" s="6"/>
      <c r="F45" s="6"/>
      <c r="G45" s="6"/>
    </row>
    <row r="46" spans="1:7" x14ac:dyDescent="0.25">
      <c r="A46" s="5"/>
      <c r="B46" s="6"/>
      <c r="C46" s="6"/>
      <c r="D46" s="6"/>
      <c r="E46" s="6"/>
      <c r="F46" s="6"/>
      <c r="G46" s="6"/>
    </row>
    <row r="47" spans="1:7" x14ac:dyDescent="0.25">
      <c r="A47" s="5"/>
      <c r="B47" s="6"/>
      <c r="C47" s="6"/>
      <c r="D47" s="6"/>
      <c r="E47" s="6"/>
      <c r="F47" s="6"/>
      <c r="G47" s="6"/>
    </row>
    <row r="48" spans="1:7" x14ac:dyDescent="0.25">
      <c r="A48" s="5"/>
      <c r="B48" s="6"/>
      <c r="C48" s="6"/>
      <c r="D48" s="6"/>
      <c r="E48" s="6"/>
      <c r="F48" s="6"/>
      <c r="G48" s="6"/>
    </row>
    <row r="49" spans="1:7" x14ac:dyDescent="0.25">
      <c r="A49" s="5"/>
      <c r="B49" s="6"/>
      <c r="C49" s="6"/>
      <c r="D49" s="6"/>
      <c r="E49" s="6"/>
      <c r="F49" s="6"/>
      <c r="G49" s="6"/>
    </row>
    <row r="50" spans="1:7" x14ac:dyDescent="0.25">
      <c r="A50" s="5"/>
      <c r="B50" s="6"/>
      <c r="C50" s="6"/>
      <c r="D50" s="6"/>
      <c r="E50" s="6"/>
      <c r="F50" s="6"/>
      <c r="G50" s="6"/>
    </row>
    <row r="51" spans="1:7" x14ac:dyDescent="0.25">
      <c r="A51" s="5"/>
      <c r="B51" s="6"/>
      <c r="C51" s="6"/>
      <c r="D51" s="6"/>
      <c r="E51" s="6"/>
      <c r="F51" s="6"/>
      <c r="G51" s="6"/>
    </row>
    <row r="52" spans="1:7" x14ac:dyDescent="0.25">
      <c r="A52" s="5"/>
      <c r="B52" s="6"/>
      <c r="C52" s="6"/>
      <c r="D52" s="6"/>
      <c r="E52" s="6"/>
      <c r="F52" s="6"/>
      <c r="G52" s="6"/>
    </row>
    <row r="53" spans="1:7" x14ac:dyDescent="0.25">
      <c r="A53" s="5"/>
      <c r="B53" s="6"/>
      <c r="C53" s="6"/>
      <c r="D53" s="6"/>
      <c r="E53" s="6"/>
      <c r="F53" s="6"/>
      <c r="G53" s="6"/>
    </row>
    <row r="54" spans="1:7" x14ac:dyDescent="0.25">
      <c r="A54" s="5"/>
      <c r="B54" s="6"/>
      <c r="C54" s="6"/>
      <c r="D54" s="6"/>
      <c r="E54" s="6"/>
      <c r="F54" s="6"/>
      <c r="G54" s="6"/>
    </row>
    <row r="55" spans="1:7" x14ac:dyDescent="0.25">
      <c r="A55" s="5"/>
      <c r="B55" s="6"/>
      <c r="C55" s="6"/>
      <c r="D55" s="6"/>
      <c r="E55" s="6"/>
      <c r="F55" s="6"/>
      <c r="G55" s="6"/>
    </row>
    <row r="56" spans="1:7" x14ac:dyDescent="0.25">
      <c r="A56" s="1"/>
    </row>
    <row r="57" spans="1:7" x14ac:dyDescent="0.25">
      <c r="A57" s="1"/>
    </row>
    <row r="58" spans="1:7" x14ac:dyDescent="0.25">
      <c r="A58" s="1"/>
    </row>
    <row r="59" spans="1:7" x14ac:dyDescent="0.25">
      <c r="A59" s="1"/>
    </row>
    <row r="60" spans="1:7" x14ac:dyDescent="0.25">
      <c r="A60" s="1"/>
    </row>
    <row r="61" spans="1:7" x14ac:dyDescent="0.25">
      <c r="A61" s="1"/>
    </row>
    <row r="62" spans="1:7" x14ac:dyDescent="0.25">
      <c r="A62" s="1"/>
    </row>
    <row r="63" spans="1:7" x14ac:dyDescent="0.25">
      <c r="A63" s="1"/>
    </row>
    <row r="64" spans="1:7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Кузьмичёв Геннадий Геннадьевич</dc:creator>
  <cp:lastModifiedBy>Кузьмичёв Геннадий Геннадьевич</cp:lastModifiedBy>
  <dcterms:created xsi:type="dcterms:W3CDTF">2021-10-22T10:20:39Z</dcterms:created>
  <dcterms:modified xsi:type="dcterms:W3CDTF">2022-01-13T04:48:25Z</dcterms:modified>
</cp:coreProperties>
</file>